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Бюджет!#REF!</definedName>
    <definedName name="SIGN" localSheetId="0">Бюджет!$A$14:$J$15</definedName>
  </definedNames>
  <calcPr calcId="144525"/>
</workbook>
</file>

<file path=xl/calcChain.xml><?xml version="1.0" encoding="utf-8"?>
<calcChain xmlns="http://schemas.openxmlformats.org/spreadsheetml/2006/main">
  <c r="D4" i="1" l="1"/>
  <c r="C4" i="1"/>
  <c r="D45" i="1"/>
  <c r="C45" i="1"/>
  <c r="D40" i="1"/>
  <c r="C40" i="1"/>
  <c r="D31" i="1"/>
  <c r="C31" i="1"/>
  <c r="D26" i="1"/>
  <c r="C26" i="1"/>
  <c r="D18" i="1"/>
  <c r="C18" i="1"/>
  <c r="D48" i="1"/>
  <c r="C48" i="1"/>
  <c r="E32" i="1" l="1"/>
  <c r="E33" i="1"/>
  <c r="E34" i="1"/>
  <c r="E35" i="1"/>
  <c r="E36" i="1"/>
  <c r="E38" i="1"/>
  <c r="E6" i="1" l="1"/>
  <c r="E7" i="1"/>
  <c r="E8" i="1"/>
  <c r="E9" i="1"/>
  <c r="E10" i="1"/>
  <c r="E11" i="1"/>
  <c r="E13" i="1"/>
  <c r="E15" i="1"/>
  <c r="E16" i="1"/>
  <c r="E17" i="1"/>
  <c r="E19" i="1"/>
  <c r="E20" i="1"/>
  <c r="E21" i="1"/>
  <c r="E22" i="1"/>
  <c r="E23" i="1"/>
  <c r="E24" i="1"/>
  <c r="E25" i="1"/>
  <c r="E27" i="1"/>
  <c r="E28" i="1"/>
  <c r="E29" i="1"/>
  <c r="E30" i="1"/>
  <c r="E39" i="1"/>
  <c r="E41" i="1"/>
  <c r="E42" i="1"/>
  <c r="E43" i="1"/>
  <c r="E44" i="1"/>
  <c r="E46" i="1"/>
  <c r="E47" i="1"/>
  <c r="E49" i="1"/>
  <c r="E48" i="1" l="1"/>
  <c r="D37" i="1"/>
  <c r="D14" i="1"/>
  <c r="D12" i="1"/>
  <c r="D50" i="1" s="1"/>
  <c r="E45" i="1" l="1"/>
  <c r="E40" i="1"/>
  <c r="C37" i="1"/>
  <c r="E37" i="1" s="1"/>
  <c r="E31" i="1"/>
  <c r="C14" i="1"/>
  <c r="E14" i="1" s="1"/>
  <c r="C12" i="1"/>
  <c r="E12" i="1" l="1"/>
  <c r="C50" i="1"/>
  <c r="E18" i="1"/>
  <c r="E26" i="1"/>
  <c r="E4" i="1"/>
  <c r="E5" i="1"/>
  <c r="E50" i="1" l="1"/>
</calcChain>
</file>

<file path=xl/sharedStrings.xml><?xml version="1.0" encoding="utf-8"?>
<sst xmlns="http://schemas.openxmlformats.org/spreadsheetml/2006/main" count="99" uniqueCount="98">
  <si>
    <t>КФСР</t>
  </si>
  <si>
    <t>Расход по ЛС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</si>
  <si>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</si>
  <si>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</si>
  <si>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</si>
  <si>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</si>
  <si>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</si>
  <si>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</si>
  <si>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</si>
  <si>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</si>
  <si>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</si>
  <si>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</si>
  <si>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</si>
  <si>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</si>
  <si>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</si>
  <si>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</si>
  <si>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</si>
  <si>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</si>
  <si>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0405</t>
  </si>
  <si>
    <t>Сельское хозяйство и рыболовство</t>
  </si>
  <si>
    <t>0406</t>
  </si>
  <si>
    <t>Водное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</si>
  <si>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</si>
  <si>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</si>
  <si>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</si>
  <si>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</si>
  <si>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</si>
  <si>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</si>
  <si>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</si>
  <si>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</si>
  <si>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</si>
  <si>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</si>
  <si>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</si>
  <si>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</si>
  <si>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</si>
  <si>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</si>
  <si>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</si>
  <si>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</si>
  <si>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</si>
  <si>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</si>
  <si>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</si>
  <si>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</si>
  <si>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</si>
  <si>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</si>
  <si>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</si>
  <si>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</si>
  <si>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</si>
  <si>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</si>
  <si>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0801</t>
  </si>
  <si>
    <t>Культура</t>
  </si>
  <si>
    <t>0804</t>
  </si>
  <si>
    <t>Другие вопросы в области культуры, кинематографии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</si>
  <si>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</si>
  <si>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</si>
  <si>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</si>
  <si>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</si>
  <si>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</si>
  <si>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</si>
  <si>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</si>
  <si>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</si>
  <si>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1101</t>
  </si>
  <si>
    <t>Физическая культура</t>
  </si>
  <si>
    <t>1102</t>
  </si>
  <si>
    <t>Массовый спорт</t>
  </si>
  <si>
    <t>1202</t>
  </si>
  <si>
    <t>Периодическая печать и издательства</t>
  </si>
  <si>
    <t>Итого</t>
  </si>
  <si>
    <t>% исполнения</t>
  </si>
  <si>
    <t>0100</t>
  </si>
  <si>
    <t>ОБЩЕГОСУДАРСТВЕННЫЕ ВОПРОСЫ</t>
  </si>
  <si>
    <t>0300</t>
  </si>
  <si>
    <t>0400</t>
  </si>
  <si>
    <t>0500</t>
  </si>
  <si>
    <t>0700</t>
  </si>
  <si>
    <t>0800</t>
  </si>
  <si>
    <t>1000</t>
  </si>
  <si>
    <t>1100</t>
  </si>
  <si>
    <t>1200</t>
  </si>
  <si>
    <t>НАЦИОНАЛЬНАЯ ЭКОНОМИКА</t>
  </si>
  <si>
    <t>ЖИЛИЩНО_КОММУНАЛЬНОЕ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</si>
  <si>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</si>
  <si>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</si>
  <si>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</si>
  <si>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</si>
  <si>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</si>
  <si>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НАЦИОНАЛЬНАЯ БЕЗОПАСНОСТЬ И ПРАВООХРАНИТЕЛЬНАЯ ДЕЯТЕЛЬНОСТЬ</t>
  </si>
  <si>
    <t>0200</t>
  </si>
  <si>
    <t>0203</t>
  </si>
  <si>
    <t>0106</t>
  </si>
  <si>
    <t>0111</t>
  </si>
  <si>
    <t>0113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</si>
  <si>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</si>
  <si>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</si>
  <si>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</si>
  <si>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</si>
  <si>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</si>
  <si>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Ассигнования 2026 год</t>
  </si>
  <si>
    <t>Сведения о расходах бюджета муниципального округа в разрезе КФСР                                                                                                                                                                                                                                                                                                                                                                                                                                              (по данным месячной отчетности ) на 1 апреля 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</si>
</sst>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.5"/>
      <name val="MS Sans Serif"/>
      <family val="2"/>
      <charset val="204"/>
    </font>
    <font>
      <sz val="8"/>
      <name val="Arial Cyr"/>
    </font>
    <font>
      <b/>
      <sz val="8.5"/>
      <name val="MS Sans Serif"/>
      <family val="2"/>
      <charset val="204"/>
    </font>
    <font>
      <b/>
      <sz val="8"/>
      <name val="Arial Cyr"/>
    </font>
    <font>
      <b/>
      <sz val="8.5"/>
      <name val="MS Sans Serif"/>
      <family val="2"/>
      <charset val="204"/>
    </font>
    <font>
      <b/>
      <sz val="10"/>
      <name val="Arial"/>
      <family val="2"/>
      <charset val="204"/>
    </font>
    <font>
      <b/>
      <sz val="10"/>
      <name val="MS Sans Serif"/>
      <family val="2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b/>
      <sz val="9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/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4" fontId="4" fillId="0" borderId="0" xfId="0" applyNumberFormat="1" applyFont="1" applyBorder="1" applyAlignment="1" applyProtection="1">
      <alignment horizontal="right"/>
    </xf>
    <xf numFmtId="0" fontId="6" fillId="0" borderId="0" xfId="0" applyFont="1"/>
    <xf numFmtId="49" fontId="5" fillId="0" borderId="1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left" vertical="center" wrapText="1"/>
    </xf>
    <xf numFmtId="4" fontId="2" fillId="0" borderId="5" xfId="0" applyNumberFormat="1" applyFont="1" applyBorder="1" applyAlignment="1" applyProtection="1">
      <alignment horizontal="right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" fontId="9" fillId="2" borderId="2" xfId="0" applyNumberFormat="1" applyFont="1" applyFill="1" applyBorder="1" applyAlignment="1" applyProtection="1">
      <alignment horizontal="right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</xf>
    <xf numFmtId="4" fontId="4" fillId="2" borderId="2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Border="1" applyAlignment="1" applyProtection="1">
      <alignment horizontal="right" vertical="center" wrapText="1"/>
    </xf>
    <xf numFmtId="4" fontId="4" fillId="3" borderId="0" xfId="0" applyNumberFormat="1" applyFont="1" applyFill="1" applyBorder="1" applyAlignment="1" applyProtection="1">
      <alignment horizontal="right" vertical="center" wrapText="1"/>
    </xf>
    <xf numFmtId="0" fontId="6" fillId="3" borderId="0" xfId="0" applyFont="1" applyFill="1"/>
    <xf numFmtId="0" fontId="0" fillId="0" borderId="0" xfId="0" applyAlignment="1"/>
    <xf numFmtId="4" fontId="0" fillId="0" borderId="0" xfId="0" applyNumberFormat="1"/>
    <xf numFmtId="49" fontId="10" fillId="2" borderId="3" xfId="0" applyNumberFormat="1" applyFont="1" applyFill="1" applyBorder="1" applyAlignment="1" applyProtection="1">
      <alignment horizontal="center"/>
    </xf>
    <xf numFmtId="49" fontId="10" fillId="2" borderId="4" xfId="0" applyNumberFormat="1" applyFont="1" applyFill="1" applyBorder="1" applyAlignment="1" applyProtection="1">
      <alignment horizontal="left"/>
    </xf>
    <xf numFmtId="4" fontId="2" fillId="0" borderId="2" xfId="0" applyNumberFormat="1" applyFont="1" applyBorder="1" applyAlignment="1" applyProtection="1">
      <alignment horizontal="right" vertical="center" wrapText="1"/>
    </xf>
    <xf numFmtId="4" fontId="9" fillId="2" borderId="4" xfId="0" applyNumberFormat="1" applyFont="1" applyFill="1" applyBorder="1" applyAlignment="1" applyProtection="1">
      <alignment horizontal="right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 applyProtection="1">
      <alignment horizontal="left" vertical="center" wrapText="1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4" fontId="2" fillId="2" borderId="4" xfId="0" applyNumberFormat="1" applyFont="1" applyFill="1" applyBorder="1" applyAlignment="1" applyProtection="1">
      <alignment horizontal="right" vertical="center" wrapText="1"/>
    </xf>
    <xf numFmtId="4" fontId="2" fillId="2" borderId="2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50"/>
  <sheetViews>
    <sheetView showGridLines="0" tabSelected="1" workbookViewId="0">
      <selection activeCell="D52" sqref="D52"/>
    </sheetView>
  </sheetViews>
  <sheetFormatPr defaultRowHeight="12.75" customHeight="1" x14ac:dyDescent="0.2"/>
  <cols>
    <col min="1" max="1" width="10.28515625" customWidth="1"/>
    <col min="2" max="2" width="46.28515625" customWidth="1"/>
    <col min="3" max="4" width="15.42578125" customWidth="1"/>
    <col min="5" max="5" width="12.42578125" customWidth="1"/>
    <col min="6" max="6" width="15.42578125" customWidth="1"/>
    <col min="7" max="7" width="17.5703125" customWidth="1"/>
    <col min="8" max="8" width="9.140625" customWidth="1"/>
    <col min="9" max="9" width="13.140625" customWidth="1"/>
    <col min="10" max="12" width="9.140625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22" customFormat="1" ht="35.25" customHeight="1" x14ac:dyDescent="0.2">
      <c r="A2" s="33" t="s">
        <v>97</v>
      </c>
      <c r="B2" s="34"/>
      <c r="C2" s="34"/>
      <c r="D2" s="34"/>
      <c r="E2" s="34"/>
      <c r="F2" s="34"/>
    </row>
    <row r="3" spans="1:12" ht="21" x14ac:dyDescent="0.2">
      <c r="A3" s="2" t="s">
        <v>0</v>
      </c>
      <c r="B3" s="2" t="s">
        <v>0</v>
      </c>
      <c r="C3" s="2" t="s">
        <v>96</v>
      </c>
      <c r="D3" s="10" t="s">
        <v>1</v>
      </c>
      <c r="E3" s="2" t="s">
        <v>67</v>
      </c>
      <c r="F3" s="6"/>
    </row>
    <row r="4" spans="1:12" x14ac:dyDescent="0.2">
      <c r="A4" s="14" t="s">
        <v>68</v>
      </c>
      <c r="B4" s="14" t="s">
        <v>69</v>
      </c>
      <c r="C4" s="30">
        <f>C5+C6+C7+C8+C9+C10+C11</f>
        <v>132810963.58</v>
      </c>
      <c r="D4" s="30">
        <f>D5+D6+D7+D8+D9+D10+D11</f>
        <v>31081063.07</v>
      </c>
      <c r="E4" s="31">
        <f>D4/C4*100</f>
        <v>23.402482921734105</v>
      </c>
      <c r="F4" s="6"/>
    </row>
    <row r="5" spans="1:12" ht="36.75" customHeight="1" x14ac:dyDescent="0.2">
      <c r="A5" s="11" t="s">
        <v>2</v>
      </c>
      <c r="B5" s="12" t="s">
        <v>3</v>
      </c>
      <c r="C5" s="26">
        <v>2500121.6000000001</v>
      </c>
      <c r="D5" s="26">
        <v>0</v>
      </c>
      <c r="E5" s="13">
        <f>D5/C5*100</f>
        <v>0</v>
      </c>
      <c r="F5" s="7"/>
    </row>
    <row r="6" spans="1:12" ht="39" customHeight="1" x14ac:dyDescent="0.2">
      <c r="A6" s="3" t="s">
        <v>4</v>
      </c>
      <c r="B6" s="4" t="s">
        <v>5</v>
      </c>
      <c r="C6" s="26">
        <v>5218596.72</v>
      </c>
      <c r="D6" s="26">
        <v>1281179.56</v>
      </c>
      <c r="E6" s="5">
        <f t="shared" ref="E6:E50" si="0">D6/C6*100</f>
        <v>24.550269521496961</v>
      </c>
      <c r="F6" s="7"/>
    </row>
    <row r="7" spans="1:12" ht="38.25" customHeight="1" x14ac:dyDescent="0.2">
      <c r="A7" s="3" t="s">
        <v>6</v>
      </c>
      <c r="B7" s="4" t="s">
        <v>7</v>
      </c>
      <c r="C7" s="26">
        <v>82363318.159999996</v>
      </c>
      <c r="D7" s="26">
        <v>19562936.27</v>
      </c>
      <c r="E7" s="5">
        <f t="shared" si="0"/>
        <v>23.752001142057921</v>
      </c>
      <c r="F7" s="7"/>
    </row>
    <row r="8" spans="1:12" x14ac:dyDescent="0.2">
      <c r="A8" s="3" t="s">
        <v>8</v>
      </c>
      <c r="B8" s="4" t="s">
        <v>9</v>
      </c>
      <c r="C8" s="26">
        <v>67900</v>
      </c>
      <c r="D8" s="26">
        <v>50928.9</v>
      </c>
      <c r="E8" s="26">
        <f t="shared" si="0"/>
        <v>75.005743740795296</v>
      </c>
      <c r="F8" s="7"/>
    </row>
    <row r="9" spans="1:12" ht="33.75" x14ac:dyDescent="0.2">
      <c r="A9" s="3" t="s">
        <v>88</v>
      </c>
      <c r="B9" s="4" t="s">
        <v>91</v>
      </c>
      <c r="C9" s="26">
        <v>16101144.949999999</v>
      </c>
      <c r="D9" s="26">
        <v>3400707.99</v>
      </c>
      <c r="E9" s="26">
        <f t="shared" si="0"/>
        <v>21.120907864381412</v>
      </c>
      <c r="F9" s="7"/>
    </row>
    <row r="10" spans="1:12" x14ac:dyDescent="0.2">
      <c r="A10" s="3" t="s">
        <v>89</v>
      </c>
      <c r="B10" s="4" t="s">
        <v>92</v>
      </c>
      <c r="C10" s="26">
        <v>3771687.54</v>
      </c>
      <c r="D10" s="26">
        <v>0</v>
      </c>
      <c r="E10" s="26">
        <f t="shared" si="0"/>
        <v>0</v>
      </c>
      <c r="F10" s="7"/>
    </row>
    <row r="11" spans="1:12" x14ac:dyDescent="0.2">
      <c r="A11" s="3" t="s">
        <v>90</v>
      </c>
      <c r="B11" s="4" t="s">
        <v>93</v>
      </c>
      <c r="C11" s="26">
        <v>22788194.609999999</v>
      </c>
      <c r="D11" s="26">
        <v>6785310.3499999996</v>
      </c>
      <c r="E11" s="26">
        <f t="shared" si="0"/>
        <v>29.775550306308357</v>
      </c>
      <c r="F11" s="7"/>
    </row>
    <row r="12" spans="1:12" x14ac:dyDescent="0.2">
      <c r="A12" s="28" t="s">
        <v>86</v>
      </c>
      <c r="B12" s="29" t="s">
        <v>94</v>
      </c>
      <c r="C12" s="15">
        <f>C13</f>
        <v>1163100</v>
      </c>
      <c r="D12" s="15">
        <f>D13</f>
        <v>223500</v>
      </c>
      <c r="E12" s="32">
        <f t="shared" si="0"/>
        <v>19.215888573639411</v>
      </c>
      <c r="F12" s="7"/>
    </row>
    <row r="13" spans="1:12" x14ac:dyDescent="0.2">
      <c r="A13" s="3" t="s">
        <v>87</v>
      </c>
      <c r="B13" s="4" t="s">
        <v>95</v>
      </c>
      <c r="C13" s="26">
        <v>1163100</v>
      </c>
      <c r="D13" s="26">
        <v>223500</v>
      </c>
      <c r="E13" s="26">
        <f t="shared" si="0"/>
        <v>19.215888573639411</v>
      </c>
      <c r="F13" s="7"/>
    </row>
    <row r="14" spans="1:12" s="9" customFormat="1" ht="22.5" x14ac:dyDescent="0.2">
      <c r="A14" s="16" t="s">
        <v>70</v>
      </c>
      <c r="B14" s="17" t="s">
        <v>85</v>
      </c>
      <c r="C14" s="15">
        <f>C15+C16+C17</f>
        <v>36300224.090000004</v>
      </c>
      <c r="D14" s="15">
        <f>D15+D16+D17</f>
        <v>8941501.4100000001</v>
      </c>
      <c r="E14" s="18">
        <f t="shared" si="0"/>
        <v>24.632083228552872</v>
      </c>
      <c r="F14" s="19"/>
    </row>
    <row r="15" spans="1:12" x14ac:dyDescent="0.2">
      <c r="A15" s="3" t="s">
        <v>10</v>
      </c>
      <c r="B15" s="4" t="s">
        <v>11</v>
      </c>
      <c r="C15" s="26">
        <v>35000</v>
      </c>
      <c r="D15" s="26">
        <v>3818.6</v>
      </c>
      <c r="E15" s="5">
        <f t="shared" si="0"/>
        <v>10.910285714285713</v>
      </c>
      <c r="F15" s="7"/>
    </row>
    <row r="16" spans="1:12" ht="33.75" x14ac:dyDescent="0.2">
      <c r="A16" s="3" t="s">
        <v>12</v>
      </c>
      <c r="B16" s="4" t="s">
        <v>13</v>
      </c>
      <c r="C16" s="26">
        <v>36228224.090000004</v>
      </c>
      <c r="D16" s="26">
        <v>8937682.8100000005</v>
      </c>
      <c r="E16" s="5">
        <f t="shared" si="0"/>
        <v>24.670496648680743</v>
      </c>
      <c r="F16" s="7"/>
    </row>
    <row r="17" spans="1:7" ht="22.5" x14ac:dyDescent="0.2">
      <c r="A17" s="3" t="s">
        <v>14</v>
      </c>
      <c r="B17" s="4" t="s">
        <v>15</v>
      </c>
      <c r="C17" s="26">
        <v>37000</v>
      </c>
      <c r="D17" s="26">
        <v>0</v>
      </c>
      <c r="E17" s="5">
        <f t="shared" si="0"/>
        <v>0</v>
      </c>
      <c r="F17" s="7"/>
    </row>
    <row r="18" spans="1:7" s="9" customFormat="1" x14ac:dyDescent="0.2">
      <c r="A18" s="16" t="s">
        <v>71</v>
      </c>
      <c r="B18" s="17" t="s">
        <v>78</v>
      </c>
      <c r="C18" s="15">
        <f>C19+C20+C21+C22+C23+C24+C25</f>
        <v>50645048.689999998</v>
      </c>
      <c r="D18" s="15">
        <f>D19+D20+D21+D22+D23+D24+D25</f>
        <v>17332239.310000002</v>
      </c>
      <c r="E18" s="18">
        <f t="shared" si="0"/>
        <v>34.222968993654654</v>
      </c>
      <c r="F18" s="19"/>
    </row>
    <row r="19" spans="1:7" x14ac:dyDescent="0.2">
      <c r="A19" s="3" t="s">
        <v>16</v>
      </c>
      <c r="B19" s="4" t="s">
        <v>17</v>
      </c>
      <c r="C19" s="26">
        <v>300000</v>
      </c>
      <c r="D19" s="26">
        <v>75690</v>
      </c>
      <c r="E19" s="5">
        <f t="shared" si="0"/>
        <v>25.230000000000004</v>
      </c>
      <c r="F19" s="7"/>
    </row>
    <row r="20" spans="1:7" x14ac:dyDescent="0.2">
      <c r="A20" s="3" t="s">
        <v>18</v>
      </c>
      <c r="B20" s="4" t="s">
        <v>19</v>
      </c>
      <c r="C20" s="26">
        <v>8711474</v>
      </c>
      <c r="D20" s="26">
        <v>1499271.65</v>
      </c>
      <c r="E20" s="5">
        <f t="shared" si="0"/>
        <v>17.210309644498736</v>
      </c>
      <c r="F20" s="7"/>
    </row>
    <row r="21" spans="1:7" x14ac:dyDescent="0.2">
      <c r="A21" s="3" t="s">
        <v>20</v>
      </c>
      <c r="B21" s="4" t="s">
        <v>21</v>
      </c>
      <c r="C21" s="26">
        <v>82300</v>
      </c>
      <c r="D21" s="26">
        <v>41818</v>
      </c>
      <c r="E21" s="5">
        <f t="shared" si="0"/>
        <v>50.811664641555289</v>
      </c>
      <c r="F21" s="7"/>
    </row>
    <row r="22" spans="1:7" x14ac:dyDescent="0.2">
      <c r="A22" s="3" t="s">
        <v>22</v>
      </c>
      <c r="B22" s="4" t="s">
        <v>23</v>
      </c>
      <c r="C22" s="26">
        <v>3500000</v>
      </c>
      <c r="D22" s="26">
        <v>815004</v>
      </c>
      <c r="E22" s="5">
        <f t="shared" si="0"/>
        <v>23.285828571428571</v>
      </c>
      <c r="F22" s="7"/>
      <c r="G22" s="23"/>
    </row>
    <row r="23" spans="1:7" x14ac:dyDescent="0.2">
      <c r="A23" s="3" t="s">
        <v>24</v>
      </c>
      <c r="B23" s="4" t="s">
        <v>25</v>
      </c>
      <c r="C23" s="26">
        <v>33743688.689999998</v>
      </c>
      <c r="D23" s="26">
        <v>13791357</v>
      </c>
      <c r="E23" s="5">
        <f t="shared" si="0"/>
        <v>40.870922935248309</v>
      </c>
      <c r="F23" s="7"/>
    </row>
    <row r="24" spans="1:7" x14ac:dyDescent="0.2">
      <c r="A24" s="3" t="s">
        <v>26</v>
      </c>
      <c r="B24" s="4" t="s">
        <v>27</v>
      </c>
      <c r="C24" s="26">
        <v>1395320</v>
      </c>
      <c r="D24" s="26">
        <v>232301.96</v>
      </c>
      <c r="E24" s="5">
        <f t="shared" si="0"/>
        <v>16.648651205458247</v>
      </c>
      <c r="F24" s="7"/>
    </row>
    <row r="25" spans="1:7" x14ac:dyDescent="0.2">
      <c r="A25" s="3" t="s">
        <v>28</v>
      </c>
      <c r="B25" s="4" t="s">
        <v>29</v>
      </c>
      <c r="C25" s="26">
        <v>2912266</v>
      </c>
      <c r="D25" s="26">
        <v>876796.7</v>
      </c>
      <c r="E25" s="5">
        <f t="shared" si="0"/>
        <v>30.107026624628379</v>
      </c>
      <c r="F25" s="7"/>
    </row>
    <row r="26" spans="1:7" s="21" customFormat="1" x14ac:dyDescent="0.2">
      <c r="A26" s="16" t="s">
        <v>72</v>
      </c>
      <c r="B26" s="17" t="s">
        <v>79</v>
      </c>
      <c r="C26" s="15">
        <f>C27+C28+C29+C30</f>
        <v>144725886.99000001</v>
      </c>
      <c r="D26" s="15">
        <f>D27+D28+D29+D30</f>
        <v>19326282.039999999</v>
      </c>
      <c r="E26" s="18">
        <f t="shared" si="0"/>
        <v>13.353714696069108</v>
      </c>
      <c r="F26" s="20"/>
    </row>
    <row r="27" spans="1:7" x14ac:dyDescent="0.2">
      <c r="A27" s="3" t="s">
        <v>30</v>
      </c>
      <c r="B27" s="4" t="s">
        <v>31</v>
      </c>
      <c r="C27" s="26">
        <v>45376853.109999999</v>
      </c>
      <c r="D27" s="26">
        <v>3499057.82</v>
      </c>
      <c r="E27" s="5">
        <f t="shared" si="0"/>
        <v>7.7111072720661822</v>
      </c>
      <c r="F27" s="7"/>
    </row>
    <row r="28" spans="1:7" x14ac:dyDescent="0.2">
      <c r="A28" s="3" t="s">
        <v>32</v>
      </c>
      <c r="B28" s="4" t="s">
        <v>33</v>
      </c>
      <c r="C28" s="26">
        <v>42499500.659999996</v>
      </c>
      <c r="D28" s="26">
        <v>7504700.2699999996</v>
      </c>
      <c r="E28" s="5">
        <f t="shared" si="0"/>
        <v>17.658325753138389</v>
      </c>
      <c r="F28" s="7"/>
    </row>
    <row r="29" spans="1:7" x14ac:dyDescent="0.2">
      <c r="A29" s="3" t="s">
        <v>34</v>
      </c>
      <c r="B29" s="4" t="s">
        <v>35</v>
      </c>
      <c r="C29" s="26">
        <v>56844633.219999999</v>
      </c>
      <c r="D29" s="26">
        <v>8322523.9500000002</v>
      </c>
      <c r="E29" s="5">
        <f t="shared" si="0"/>
        <v>14.640826193371998</v>
      </c>
      <c r="F29" s="7"/>
    </row>
    <row r="30" spans="1:7" ht="22.5" x14ac:dyDescent="0.2">
      <c r="A30" s="3" t="s">
        <v>36</v>
      </c>
      <c r="B30" s="4" t="s">
        <v>37</v>
      </c>
      <c r="C30" s="26">
        <v>4900</v>
      </c>
      <c r="D30" s="26">
        <v>0</v>
      </c>
      <c r="E30" s="5">
        <f t="shared" si="0"/>
        <v>0</v>
      </c>
      <c r="F30" s="7"/>
    </row>
    <row r="31" spans="1:7" s="9" customFormat="1" x14ac:dyDescent="0.2">
      <c r="A31" s="16" t="s">
        <v>73</v>
      </c>
      <c r="B31" s="17" t="s">
        <v>80</v>
      </c>
      <c r="C31" s="15">
        <f>C32+C33+C34+C35+C36</f>
        <v>858508610.6500001</v>
      </c>
      <c r="D31" s="15">
        <f>D32+D33+D34+D35+D36</f>
        <v>174459126.82000002</v>
      </c>
      <c r="E31" s="18">
        <f t="shared" si="0"/>
        <v>20.321185443662852</v>
      </c>
      <c r="F31" s="19"/>
    </row>
    <row r="32" spans="1:7" x14ac:dyDescent="0.2">
      <c r="A32" s="3" t="s">
        <v>38</v>
      </c>
      <c r="B32" s="4" t="s">
        <v>39</v>
      </c>
      <c r="C32" s="26">
        <v>157658781</v>
      </c>
      <c r="D32" s="26">
        <v>41538015.399999999</v>
      </c>
      <c r="E32" s="5">
        <f t="shared" si="0"/>
        <v>26.346782041908597</v>
      </c>
      <c r="F32" s="7"/>
    </row>
    <row r="33" spans="1:6" x14ac:dyDescent="0.2">
      <c r="A33" s="3" t="s">
        <v>40</v>
      </c>
      <c r="B33" s="4" t="s">
        <v>41</v>
      </c>
      <c r="C33" s="26">
        <v>527800507.10000002</v>
      </c>
      <c r="D33" s="26">
        <v>95108268.280000001</v>
      </c>
      <c r="E33" s="5">
        <f t="shared" si="0"/>
        <v>18.019737950342716</v>
      </c>
      <c r="F33" s="7"/>
    </row>
    <row r="34" spans="1:6" x14ac:dyDescent="0.2">
      <c r="A34" s="3" t="s">
        <v>42</v>
      </c>
      <c r="B34" s="4" t="s">
        <v>43</v>
      </c>
      <c r="C34" s="26">
        <v>74711236.370000005</v>
      </c>
      <c r="D34" s="26">
        <v>16823260.52</v>
      </c>
      <c r="E34" s="5">
        <f t="shared" si="0"/>
        <v>22.517711307418963</v>
      </c>
      <c r="F34" s="7"/>
    </row>
    <row r="35" spans="1:6" x14ac:dyDescent="0.2">
      <c r="A35" s="3" t="s">
        <v>44</v>
      </c>
      <c r="B35" s="4" t="s">
        <v>45</v>
      </c>
      <c r="C35" s="26">
        <v>482500</v>
      </c>
      <c r="D35" s="26">
        <v>79675</v>
      </c>
      <c r="E35" s="5">
        <f t="shared" si="0"/>
        <v>16.512953367875649</v>
      </c>
      <c r="F35" s="7"/>
    </row>
    <row r="36" spans="1:6" x14ac:dyDescent="0.2">
      <c r="A36" s="3" t="s">
        <v>46</v>
      </c>
      <c r="B36" s="4" t="s">
        <v>47</v>
      </c>
      <c r="C36" s="26">
        <v>97855586.180000007</v>
      </c>
      <c r="D36" s="26">
        <v>20909907.620000001</v>
      </c>
      <c r="E36" s="5">
        <f t="shared" si="0"/>
        <v>21.368128725464246</v>
      </c>
      <c r="F36" s="7"/>
    </row>
    <row r="37" spans="1:6" s="9" customFormat="1" x14ac:dyDescent="0.2">
      <c r="A37" s="16" t="s">
        <v>74</v>
      </c>
      <c r="B37" s="17" t="s">
        <v>81</v>
      </c>
      <c r="C37" s="15">
        <f>C38+C39</f>
        <v>144006372.93000001</v>
      </c>
      <c r="D37" s="15">
        <f>D38+D39</f>
        <v>35983287.5</v>
      </c>
      <c r="E37" s="18">
        <f t="shared" si="0"/>
        <v>24.987288248340995</v>
      </c>
      <c r="F37" s="19"/>
    </row>
    <row r="38" spans="1:6" x14ac:dyDescent="0.2">
      <c r="A38" s="3" t="s">
        <v>48</v>
      </c>
      <c r="B38" s="4" t="s">
        <v>49</v>
      </c>
      <c r="C38" s="26">
        <v>112222606.73</v>
      </c>
      <c r="D38" s="26">
        <v>28213260.390000001</v>
      </c>
      <c r="E38" s="5">
        <f t="shared" si="0"/>
        <v>25.140442921522215</v>
      </c>
      <c r="F38" s="7"/>
    </row>
    <row r="39" spans="1:6" x14ac:dyDescent="0.2">
      <c r="A39" s="3" t="s">
        <v>50</v>
      </c>
      <c r="B39" s="4" t="s">
        <v>51</v>
      </c>
      <c r="C39" s="26">
        <v>31783766.199999999</v>
      </c>
      <c r="D39" s="26">
        <v>7770027.1100000003</v>
      </c>
      <c r="E39" s="5">
        <f t="shared" si="0"/>
        <v>24.446527391080547</v>
      </c>
      <c r="F39" s="7"/>
    </row>
    <row r="40" spans="1:6" s="9" customFormat="1" x14ac:dyDescent="0.2">
      <c r="A40" s="16" t="s">
        <v>75</v>
      </c>
      <c r="B40" s="17" t="s">
        <v>82</v>
      </c>
      <c r="C40" s="15">
        <f>C41+C42+C43+C44</f>
        <v>27835300</v>
      </c>
      <c r="D40" s="15">
        <f>D41+D42+D43+D44</f>
        <v>3813112.72</v>
      </c>
      <c r="E40" s="18">
        <f t="shared" si="0"/>
        <v>13.698838237777212</v>
      </c>
      <c r="F40" s="19"/>
    </row>
    <row r="41" spans="1:6" x14ac:dyDescent="0.2">
      <c r="A41" s="3" t="s">
        <v>52</v>
      </c>
      <c r="B41" s="4" t="s">
        <v>53</v>
      </c>
      <c r="C41" s="26">
        <v>10000000</v>
      </c>
      <c r="D41" s="26">
        <v>1680552.29</v>
      </c>
      <c r="E41" s="5">
        <f t="shared" si="0"/>
        <v>16.8055229</v>
      </c>
      <c r="F41" s="7"/>
    </row>
    <row r="42" spans="1:6" x14ac:dyDescent="0.2">
      <c r="A42" s="3" t="s">
        <v>54</v>
      </c>
      <c r="B42" s="4" t="s">
        <v>55</v>
      </c>
      <c r="C42" s="26">
        <v>4844000</v>
      </c>
      <c r="D42" s="26">
        <v>1557000</v>
      </c>
      <c r="E42" s="5">
        <f t="shared" si="0"/>
        <v>32.142857142857146</v>
      </c>
      <c r="F42" s="7"/>
    </row>
    <row r="43" spans="1:6" x14ac:dyDescent="0.2">
      <c r="A43" s="3" t="s">
        <v>56</v>
      </c>
      <c r="B43" s="4" t="s">
        <v>57</v>
      </c>
      <c r="C43" s="26">
        <v>12686300</v>
      </c>
      <c r="D43" s="26">
        <v>563560.43000000005</v>
      </c>
      <c r="E43" s="5">
        <f t="shared" si="0"/>
        <v>4.4422757620425184</v>
      </c>
      <c r="F43" s="7"/>
    </row>
    <row r="44" spans="1:6" x14ac:dyDescent="0.2">
      <c r="A44" s="3" t="s">
        <v>58</v>
      </c>
      <c r="B44" s="4" t="s">
        <v>59</v>
      </c>
      <c r="C44" s="26">
        <v>305000</v>
      </c>
      <c r="D44" s="26">
        <v>12000</v>
      </c>
      <c r="E44" s="5">
        <f t="shared" si="0"/>
        <v>3.9344262295081971</v>
      </c>
      <c r="F44" s="7"/>
    </row>
    <row r="45" spans="1:6" s="9" customFormat="1" x14ac:dyDescent="0.2">
      <c r="A45" s="16" t="s">
        <v>76</v>
      </c>
      <c r="B45" s="17" t="s">
        <v>83</v>
      </c>
      <c r="C45" s="15">
        <f>C46+C47</f>
        <v>70801629</v>
      </c>
      <c r="D45" s="15">
        <f>D46+D47</f>
        <v>17466958</v>
      </c>
      <c r="E45" s="18">
        <f t="shared" si="0"/>
        <v>24.670277007327048</v>
      </c>
      <c r="F45" s="19"/>
    </row>
    <row r="46" spans="1:6" x14ac:dyDescent="0.2">
      <c r="A46" s="3" t="s">
        <v>60</v>
      </c>
      <c r="B46" s="4" t="s">
        <v>61</v>
      </c>
      <c r="C46" s="26">
        <v>9931970</v>
      </c>
      <c r="D46" s="26">
        <v>2232992</v>
      </c>
      <c r="E46" s="5">
        <f t="shared" si="0"/>
        <v>22.482870971217189</v>
      </c>
      <c r="F46" s="7"/>
    </row>
    <row r="47" spans="1:6" x14ac:dyDescent="0.2">
      <c r="A47" s="3" t="s">
        <v>62</v>
      </c>
      <c r="B47" s="4" t="s">
        <v>63</v>
      </c>
      <c r="C47" s="26">
        <v>60869659</v>
      </c>
      <c r="D47" s="26">
        <v>15233966</v>
      </c>
      <c r="E47" s="5">
        <f t="shared" si="0"/>
        <v>25.027191297391692</v>
      </c>
      <c r="F47" s="7"/>
    </row>
    <row r="48" spans="1:6" s="9" customFormat="1" x14ac:dyDescent="0.2">
      <c r="A48" s="16" t="s">
        <v>77</v>
      </c>
      <c r="B48" s="17" t="s">
        <v>84</v>
      </c>
      <c r="C48" s="15">
        <f>C49</f>
        <v>4312654</v>
      </c>
      <c r="D48" s="15">
        <f>D49</f>
        <v>1078163.47</v>
      </c>
      <c r="E48" s="18">
        <f t="shared" si="0"/>
        <v>24.999999304372665</v>
      </c>
      <c r="F48" s="19"/>
    </row>
    <row r="49" spans="1:6" x14ac:dyDescent="0.2">
      <c r="A49" s="3" t="s">
        <v>64</v>
      </c>
      <c r="B49" s="4" t="s">
        <v>65</v>
      </c>
      <c r="C49" s="26">
        <v>4312654</v>
      </c>
      <c r="D49" s="26">
        <v>1078163.47</v>
      </c>
      <c r="E49" s="5">
        <f t="shared" si="0"/>
        <v>24.999999304372665</v>
      </c>
      <c r="F49" s="7"/>
    </row>
    <row r="50" spans="1:6" ht="15.75" customHeight="1" x14ac:dyDescent="0.2">
      <c r="A50" s="24" t="s">
        <v>66</v>
      </c>
      <c r="B50" s="25"/>
      <c r="C50" s="27">
        <f>C4+C12+C14+C18+C26+C31+C37+C40+C45+C48</f>
        <v>1471109789.9300001</v>
      </c>
      <c r="D50" s="27">
        <f>D4+D12+D14+D18+D26+D31+D37+D40+D45+D48</f>
        <v>309705234.34000009</v>
      </c>
      <c r="E50" s="15">
        <f t="shared" si="0"/>
        <v>21.052489519136216</v>
      </c>
      <c r="F50" s="8"/>
    </row>
  </sheetData>
  <mergeCells count="1">
    <mergeCell ref="A2:F2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dc:description>POI HSSF rep:2.56.0.208 (p3)</dc:description>
  <cp:lastModifiedBy>User</cp:lastModifiedBy>
  <dcterms:created xsi:type="dcterms:W3CDTF">2024-04-04T13:21:19Z</dcterms:created>
  <dcterms:modified xsi:type="dcterms:W3CDTF">2026-04-02T13:12:51Z</dcterms:modified>
</cp:coreProperties>
</file>